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突合結果" sheetId="1" state="visible" r:id="rId1"/>
    <sheet xmlns:r="http://schemas.openxmlformats.org/officeDocument/2006/relationships" name="実績" sheetId="2" state="visible" r:id="rId2"/>
    <sheet xmlns:r="http://schemas.openxmlformats.org/officeDocument/2006/relationships" name="請求明細" sheetId="3" state="visible" r:id="rId3"/>
    <sheet xmlns:r="http://schemas.openxmlformats.org/officeDocument/2006/relationships" name="検算" sheetId="4" state="visible" r:id="rId4"/>
    <sheet xmlns:r="http://schemas.openxmlformats.org/officeDocument/2006/relationships" name="表記ゆれ辞書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0"/>
    </font>
    <font>
      <sz val="10"/>
    </font>
  </fonts>
  <fills count="3">
    <fill>
      <patternFill/>
    </fill>
    <fill>
      <patternFill patternType="gray125"/>
    </fill>
    <fill>
      <patternFill patternType="solid">
        <fgColor rgb="00EFEFEF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vertical="center" wrapText="1"/>
    </xf>
    <xf numFmtId="0" fontId="2" fillId="0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3" customWidth="1" min="2" max="2"/>
    <col width="20" customWidth="1" min="3" max="3"/>
    <col width="13" customWidth="1" min="4" max="4"/>
    <col width="22" customWidth="1" min="5" max="5"/>
    <col width="26" customWidth="1" min="6" max="6"/>
    <col width="13" customWidth="1" min="7" max="7"/>
    <col width="12" customWidth="1" min="8" max="8"/>
    <col width="14" customWidth="1" min="9" max="9"/>
    <col width="12" customWidth="1" min="10" max="10"/>
    <col width="24" customWidth="1" min="11" max="11"/>
    <col width="13" customWidth="1" min="12" max="12"/>
  </cols>
  <sheetData>
    <row r="1">
      <c r="A1" s="1" t="inlineStr">
        <is>
          <t>メモ：E列のXLOOKUPはExcel 2019以前では使えず#NAME?になります。古いExcelで開いた方はF列のINDEX＋MATCHを使ってください。両列は同じ値を返します。</t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1" t="inlineStr"/>
    </row>
    <row r="2">
      <c r="A2" s="2" t="inlineStr">
        <is>
          <t>照合キー</t>
        </is>
      </c>
      <c r="B2" s="2" t="inlineStr">
        <is>
          <t>運行日</t>
        </is>
      </c>
      <c r="C2" s="2" t="inlineStr">
        <is>
          <t>傭車先</t>
        </is>
      </c>
      <c r="D2" s="2" t="inlineStr">
        <is>
          <t>便名</t>
        </is>
      </c>
      <c r="E2" s="2" t="inlineStr">
        <is>
          <t>実績金額（XLOOKUP）</t>
        </is>
      </c>
      <c r="F2" s="2" t="inlineStr">
        <is>
          <t>実績金額（INDEX＋MATCH）</t>
        </is>
      </c>
      <c r="G2" s="2" t="inlineStr">
        <is>
          <t>請求金額</t>
        </is>
      </c>
      <c r="H2" s="2" t="inlineStr">
        <is>
          <t>差額</t>
        </is>
      </c>
      <c r="I2" s="2" t="inlineStr">
        <is>
          <t>分類</t>
        </is>
      </c>
      <c r="J2" s="2" t="inlineStr">
        <is>
          <t>担当</t>
        </is>
      </c>
      <c r="K2" s="2" t="inlineStr">
        <is>
          <t>確認結果</t>
        </is>
      </c>
      <c r="L2" s="2" t="inlineStr">
        <is>
          <t>確認日</t>
        </is>
      </c>
    </row>
    <row r="3">
      <c r="A3" s="2">
        <f>CONCATENATE(TEXT(B3,"yyyy-mm-dd"),"_",C3,"_",D3)</f>
        <v/>
      </c>
      <c r="B3" s="2" t="inlineStr">
        <is>
          <t>2026-06-02</t>
        </is>
      </c>
      <c r="C3" s="2" t="inlineStr">
        <is>
          <t>今宿トランスポート</t>
        </is>
      </c>
      <c r="D3" s="2" t="inlineStr">
        <is>
          <t>阪名1便</t>
        </is>
      </c>
      <c r="E3" s="2">
        <f>IFERROR(XLOOKUP($A3,実績!$K$2:$K$100,実績!$L$2:$L$100),"")</f>
        <v/>
      </c>
      <c r="F3" s="2">
        <f>IFERROR(INDEX(実績!$L$2:$L$100,MATCH($A3,実績!$K$2:$K$100,0)),"")</f>
        <v/>
      </c>
      <c r="G3" s="2">
        <f>IFERROR(INDEX(請求明細!$J$2:$J$100,MATCH($A3,請求明細!$L$2:$L$100,0)),"")</f>
        <v/>
      </c>
      <c r="H3" s="2">
        <f>IF(OR($E3="",$G3=""),"",$G3-$E3)</f>
        <v/>
      </c>
      <c r="I3" s="2" t="inlineStr">
        <is>
          <t>要確認</t>
        </is>
      </c>
      <c r="J3" s="2" t="inlineStr"/>
      <c r="K3" s="2" t="inlineStr"/>
      <c r="L3" s="2" t="inlineStr"/>
    </row>
    <row r="4">
      <c r="A4" s="2">
        <f>CONCATENATE(TEXT(B4,"yyyy-mm-dd"),"_",C4,"_",D4)</f>
        <v/>
      </c>
      <c r="B4" s="2" t="inlineStr">
        <is>
          <t>2026-06-11</t>
        </is>
      </c>
      <c r="C4" s="2" t="inlineStr">
        <is>
          <t>今宿トランスポート</t>
        </is>
      </c>
      <c r="D4" s="2" t="inlineStr">
        <is>
          <t>阪名2便</t>
        </is>
      </c>
      <c r="E4" s="2">
        <f>IFERROR(XLOOKUP($A4,実績!$K$2:$K$100,実績!$L$2:$L$100),"")</f>
        <v/>
      </c>
      <c r="F4" s="2">
        <f>IFERROR(INDEX(実績!$L$2:$L$100,MATCH($A4,実績!$K$2:$K$100,0)),"")</f>
        <v/>
      </c>
      <c r="G4" s="2">
        <f>IFERROR(INDEX(請求明細!$J$2:$J$100,MATCH($A4,請求明細!$L$2:$L$100,0)),"")</f>
        <v/>
      </c>
      <c r="H4" s="2">
        <f>IF(OR($E4="",$G4=""),"",$G4-$E4)</f>
        <v/>
      </c>
      <c r="I4" s="2" t="inlineStr">
        <is>
          <t>実績なし</t>
        </is>
      </c>
      <c r="J4" s="2" t="inlineStr">
        <is>
          <t>配車係</t>
        </is>
      </c>
      <c r="K4" s="2" t="inlineStr"/>
      <c r="L4" s="2" t="inlineStr"/>
    </row>
    <row r="5">
      <c r="A5" s="2">
        <f>CONCATENATE(TEXT(B5,"yyyy-mm-dd"),"_",C5,"_",D5)</f>
        <v/>
      </c>
      <c r="B5" s="2" t="inlineStr">
        <is>
          <t>2026-06-18</t>
        </is>
      </c>
      <c r="C5" s="2" t="inlineStr">
        <is>
          <t>今宿トランスポート</t>
        </is>
      </c>
      <c r="D5" s="2" t="inlineStr">
        <is>
          <t>京滋便</t>
        </is>
      </c>
      <c r="E5" s="2">
        <f>IFERROR(XLOOKUP($A5,実績!$K$2:$K$100,実績!$L$2:$L$100),"")</f>
        <v/>
      </c>
      <c r="F5" s="2">
        <f>IFERROR(INDEX(実績!$L$2:$L$100,MATCH($A5,実績!$K$2:$K$100,0)),"")</f>
        <v/>
      </c>
      <c r="G5" s="2">
        <f>IFERROR(INDEX(請求明細!$J$2:$J$100,MATCH($A5,請求明細!$L$2:$L$100,0)),"")</f>
        <v/>
      </c>
      <c r="H5" s="2">
        <f>IF(OR($E5="",$G5=""),"",$G5-$E5)</f>
        <v/>
      </c>
      <c r="I5" s="2" t="inlineStr">
        <is>
          <t>金額差あり</t>
        </is>
      </c>
      <c r="J5" s="2" t="inlineStr">
        <is>
          <t>経理担当</t>
        </is>
      </c>
      <c r="K5" s="2" t="inlineStr"/>
      <c r="L5" s="2" t="inlineStr"/>
    </row>
    <row r="6">
      <c r="A6" s="2">
        <f>CONCATENATE(TEXT(B6,"yyyy-mm-dd"),"_",C6,"_",D6)</f>
        <v/>
      </c>
      <c r="B6" s="2" t="inlineStr">
        <is>
          <t>2026-06-24</t>
        </is>
      </c>
      <c r="C6" s="2" t="inlineStr">
        <is>
          <t>今宿トランスポート</t>
        </is>
      </c>
      <c r="D6" s="2" t="inlineStr">
        <is>
          <t>和歌山便</t>
        </is>
      </c>
      <c r="E6" s="2">
        <f>IFERROR(XLOOKUP($A6,実績!$K$2:$K$100,実績!$L$2:$L$100),"")</f>
        <v/>
      </c>
      <c r="F6" s="2">
        <f>IFERROR(INDEX(実績!$L$2:$L$100,MATCH($A6,実績!$K$2:$K$100,0)),"")</f>
        <v/>
      </c>
      <c r="G6" s="2">
        <f>IFERROR(INDEX(請求明細!$J$2:$J$100,MATCH($A6,請求明細!$L$2:$L$100,0)),"")</f>
        <v/>
      </c>
      <c r="H6" s="2">
        <f>IF(OR($E6="",$G6=""),"",$G6-$E6)</f>
        <v/>
      </c>
      <c r="I6" s="2" t="inlineStr">
        <is>
          <t>請求漏れ</t>
        </is>
      </c>
      <c r="J6" s="2" t="inlineStr">
        <is>
          <t>経理担当</t>
        </is>
      </c>
      <c r="K6" s="2" t="inlineStr"/>
      <c r="L6" s="2" t="inlineStr"/>
    </row>
    <row r="7">
      <c r="A7" s="2" t="inlineStr"/>
      <c r="B7" s="2" t="inlineStr"/>
      <c r="C7" s="2" t="inlineStr"/>
      <c r="D7" s="2" t="inlineStr"/>
      <c r="E7" s="2" t="inlineStr"/>
      <c r="F7" s="2" t="inlineStr"/>
      <c r="G7" s="2" t="inlineStr"/>
      <c r="H7" s="2" t="inlineStr"/>
      <c r="I7" s="2" t="inlineStr"/>
      <c r="J7" s="2" t="inlineStr"/>
      <c r="K7" s="2" t="inlineStr"/>
      <c r="L7" s="2" t="inlineStr"/>
    </row>
    <row r="8">
      <c r="A8" s="2" t="inlineStr">
        <is>
          <t>※I列（分類）はプルダウンにし、一致／金額差あり／実績なし／請求漏れ／要確認 の5値から選べるようにします。</t>
        </is>
      </c>
      <c r="B8" s="2" t="inlineStr"/>
      <c r="C8" s="2" t="inlineStr"/>
      <c r="D8" s="2" t="inlineStr"/>
      <c r="E8" s="2" t="inlineStr"/>
      <c r="F8" s="2" t="inlineStr"/>
      <c r="G8" s="2" t="inlineStr"/>
      <c r="H8" s="2" t="inlineStr"/>
      <c r="I8" s="2" t="inlineStr"/>
      <c r="J8" s="2" t="inlineStr"/>
      <c r="K8" s="2" t="inlineStr"/>
      <c r="L8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20" customWidth="1" min="2" max="2"/>
    <col width="13" customWidth="1" min="3" max="3"/>
    <col width="18" customWidth="1" min="4" max="4"/>
    <col width="16" customWidth="1" min="5" max="5"/>
    <col width="13" customWidth="1" min="6" max="6"/>
    <col width="12" customWidth="1" min="7" max="7"/>
    <col width="12" customWidth="1" min="8" max="8"/>
    <col width="13" customWidth="1" min="9" max="9"/>
    <col width="26" customWidth="1" min="10" max="10"/>
    <col width="30" customWidth="1" min="11" max="11"/>
    <col width="14" customWidth="1" min="12" max="12"/>
  </cols>
  <sheetData>
    <row r="1">
      <c r="A1" s="1" t="inlineStr">
        <is>
          <t>運行日</t>
        </is>
      </c>
      <c r="B1" s="1" t="inlineStr">
        <is>
          <t>傭車先</t>
        </is>
      </c>
      <c r="C1" s="1" t="inlineStr">
        <is>
          <t>便名</t>
        </is>
      </c>
      <c r="D1" s="1" t="inlineStr">
        <is>
          <t>区間</t>
        </is>
      </c>
      <c r="E1" s="1" t="inlineStr">
        <is>
          <t>車種</t>
        </is>
      </c>
      <c r="F1" s="1" t="inlineStr">
        <is>
          <t>依頼運賃</t>
        </is>
      </c>
      <c r="G1" s="1" t="inlineStr">
        <is>
          <t>待機料</t>
        </is>
      </c>
      <c r="H1" s="1" t="inlineStr">
        <is>
          <t>高速代</t>
        </is>
      </c>
      <c r="I1" s="1" t="inlineStr">
        <is>
          <t>配車担当</t>
        </is>
      </c>
      <c r="J1" s="1" t="inlineStr">
        <is>
          <t>備考</t>
        </is>
      </c>
      <c r="K1" s="1" t="inlineStr">
        <is>
          <t>照合キー</t>
        </is>
      </c>
      <c r="L1" s="1" t="inlineStr">
        <is>
          <t>金額合計</t>
        </is>
      </c>
    </row>
    <row r="2">
      <c r="A2" s="2" t="inlineStr"/>
      <c r="B2" s="2" t="inlineStr"/>
      <c r="C2" s="2" t="inlineStr"/>
      <c r="D2" s="2" t="inlineStr"/>
      <c r="E2" s="2" t="inlineStr"/>
      <c r="F2" s="2" t="inlineStr"/>
      <c r="G2" s="2" t="inlineStr"/>
      <c r="H2" s="2" t="inlineStr"/>
      <c r="I2" s="2" t="inlineStr"/>
      <c r="J2" s="2" t="inlineStr"/>
      <c r="K2" s="2">
        <f>IF($A2="","",CONCATENATE(TEXT($A2,"yyyy-mm-dd"),"_",$B2,"_",$C2))</f>
        <v/>
      </c>
      <c r="L2" s="2">
        <f>IF($A2="","",SUM($F2:$H2))</f>
        <v/>
      </c>
    </row>
    <row r="3">
      <c r="A3" s="2" t="inlineStr"/>
      <c r="B3" s="2" t="inlineStr"/>
      <c r="C3" s="2" t="inlineStr"/>
      <c r="D3" s="2" t="inlineStr"/>
      <c r="E3" s="2" t="inlineStr"/>
      <c r="F3" s="2" t="inlineStr"/>
      <c r="G3" s="2" t="inlineStr"/>
      <c r="H3" s="2" t="inlineStr"/>
      <c r="I3" s="2" t="inlineStr"/>
      <c r="J3" s="2" t="inlineStr"/>
      <c r="K3" s="2">
        <f>IF($A3="","",CONCATENATE(TEXT($A3,"yyyy-mm-dd"),"_",$B3,"_",$C3))</f>
        <v/>
      </c>
      <c r="L3" s="2">
        <f>IF($A3="","",SUM($F3:$H3))</f>
        <v/>
      </c>
    </row>
    <row r="4">
      <c r="A4" s="2" t="inlineStr"/>
      <c r="B4" s="2" t="inlineStr"/>
      <c r="C4" s="2" t="inlineStr"/>
      <c r="D4" s="2" t="inlineStr"/>
      <c r="E4" s="2" t="inlineStr"/>
      <c r="F4" s="2" t="inlineStr"/>
      <c r="G4" s="2" t="inlineStr"/>
      <c r="H4" s="2" t="inlineStr"/>
      <c r="I4" s="2" t="inlineStr"/>
      <c r="J4" s="2" t="inlineStr"/>
      <c r="K4" s="2">
        <f>IF($A4="","",CONCATENATE(TEXT($A4,"yyyy-mm-dd"),"_",$B4,"_",$C4))</f>
        <v/>
      </c>
      <c r="L4" s="2">
        <f>IF($A4="","",SUM($F4:$H4))</f>
        <v/>
      </c>
    </row>
    <row r="5">
      <c r="A5" s="2" t="inlineStr"/>
      <c r="B5" s="2" t="inlineStr"/>
      <c r="C5" s="2" t="inlineStr"/>
      <c r="D5" s="2" t="inlineStr"/>
      <c r="E5" s="2" t="inlineStr"/>
      <c r="F5" s="2" t="inlineStr"/>
      <c r="G5" s="2" t="inlineStr"/>
      <c r="H5" s="2" t="inlineStr"/>
      <c r="I5" s="2" t="inlineStr"/>
      <c r="J5" s="2" t="inlineStr"/>
      <c r="K5" s="2">
        <f>IF($A5="","",CONCATENATE(TEXT($A5,"yyyy-mm-dd"),"_",$B5,"_",$C5))</f>
        <v/>
      </c>
      <c r="L5" s="2">
        <f>IF($A5="","",SUM($F5:$H5))</f>
        <v/>
      </c>
    </row>
    <row r="6">
      <c r="A6" s="2" t="inlineStr"/>
      <c r="B6" s="2" t="inlineStr"/>
      <c r="C6" s="2" t="inlineStr"/>
      <c r="D6" s="2" t="inlineStr"/>
      <c r="E6" s="2" t="inlineStr"/>
      <c r="F6" s="2" t="inlineStr"/>
      <c r="G6" s="2" t="inlineStr"/>
      <c r="H6" s="2" t="inlineStr"/>
      <c r="I6" s="2" t="inlineStr"/>
      <c r="J6" s="2" t="inlineStr"/>
      <c r="K6" s="2">
        <f>IF($A6="","",CONCATENATE(TEXT($A6,"yyyy-mm-dd"),"_",$B6,"_",$C6))</f>
        <v/>
      </c>
      <c r="L6" s="2">
        <f>IF($A6="","",SUM($F6:$H6))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3" customWidth="1" min="2" max="2"/>
    <col width="13" customWidth="1" min="3" max="3"/>
    <col width="22" customWidth="1" min="4" max="4"/>
    <col width="16" customWidth="1" min="5" max="5"/>
    <col width="13" customWidth="1" min="6" max="6"/>
    <col width="12" customWidth="1" min="7" max="7"/>
    <col width="12" customWidth="1" min="8" max="8"/>
    <col width="14" customWidth="1" min="9" max="9"/>
    <col width="13" customWidth="1" min="10" max="10"/>
    <col width="20" customWidth="1" min="11" max="11"/>
    <col width="30" customWidth="1" min="12" max="12"/>
  </cols>
  <sheetData>
    <row r="1">
      <c r="A1" s="1" t="inlineStr">
        <is>
          <t>請求元</t>
        </is>
      </c>
      <c r="B1" s="1" t="inlineStr">
        <is>
          <t>請求年月</t>
        </is>
      </c>
      <c r="C1" s="1" t="inlineStr">
        <is>
          <t>運行日</t>
        </is>
      </c>
      <c r="D1" s="1" t="inlineStr">
        <is>
          <t>便名または区間</t>
        </is>
      </c>
      <c r="E1" s="1" t="inlineStr">
        <is>
          <t>車種</t>
        </is>
      </c>
      <c r="F1" s="1" t="inlineStr">
        <is>
          <t>基本運賃</t>
        </is>
      </c>
      <c r="G1" s="1" t="inlineStr">
        <is>
          <t>待機料</t>
        </is>
      </c>
      <c r="H1" s="1" t="inlineStr">
        <is>
          <t>高速代</t>
        </is>
      </c>
      <c r="I1" s="1" t="inlineStr">
        <is>
          <t>その他費用</t>
        </is>
      </c>
      <c r="J1" s="1" t="inlineStr">
        <is>
          <t>明細合計</t>
        </is>
      </c>
      <c r="K1" s="1" t="inlineStr">
        <is>
          <t>摘要</t>
        </is>
      </c>
      <c r="L1" s="1" t="inlineStr">
        <is>
          <t>照合キー</t>
        </is>
      </c>
    </row>
    <row r="2">
      <c r="A2" s="2" t="inlineStr"/>
      <c r="B2" s="2" t="inlineStr"/>
      <c r="C2" s="2" t="inlineStr"/>
      <c r="D2" s="2" t="inlineStr"/>
      <c r="E2" s="2" t="inlineStr"/>
      <c r="F2" s="2" t="inlineStr"/>
      <c r="G2" s="2" t="inlineStr"/>
      <c r="H2" s="2" t="inlineStr"/>
      <c r="I2" s="2" t="inlineStr"/>
      <c r="J2" s="2">
        <f>IF($C2="","",SUM($F2:$I2))</f>
        <v/>
      </c>
      <c r="K2" s="2" t="inlineStr"/>
      <c r="L2" s="2">
        <f>IF($C2="","",CONCATENATE(TEXT($C2,"yyyy-mm-dd"),"_",$A2,"_",$D2))</f>
        <v/>
      </c>
    </row>
    <row r="3">
      <c r="A3" s="2" t="inlineStr"/>
      <c r="B3" s="2" t="inlineStr"/>
      <c r="C3" s="2" t="inlineStr"/>
      <c r="D3" s="2" t="inlineStr"/>
      <c r="E3" s="2" t="inlineStr"/>
      <c r="F3" s="2" t="inlineStr"/>
      <c r="G3" s="2" t="inlineStr"/>
      <c r="H3" s="2" t="inlineStr"/>
      <c r="I3" s="2" t="inlineStr"/>
      <c r="J3" s="2">
        <f>IF($C3="","",SUM($F3:$I3))</f>
        <v/>
      </c>
      <c r="K3" s="2" t="inlineStr"/>
      <c r="L3" s="2">
        <f>IF($C3="","",CONCATENATE(TEXT($C3,"yyyy-mm-dd"),"_",$A3,"_",$D3))</f>
        <v/>
      </c>
    </row>
    <row r="4">
      <c r="A4" s="2" t="inlineStr"/>
      <c r="B4" s="2" t="inlineStr"/>
      <c r="C4" s="2" t="inlineStr"/>
      <c r="D4" s="2" t="inlineStr"/>
      <c r="E4" s="2" t="inlineStr"/>
      <c r="F4" s="2" t="inlineStr"/>
      <c r="G4" s="2" t="inlineStr"/>
      <c r="H4" s="2" t="inlineStr"/>
      <c r="I4" s="2" t="inlineStr"/>
      <c r="J4" s="2">
        <f>IF($C4="","",SUM($F4:$I4))</f>
        <v/>
      </c>
      <c r="K4" s="2" t="inlineStr"/>
      <c r="L4" s="2">
        <f>IF($C4="","",CONCATENATE(TEXT($C4,"yyyy-mm-dd"),"_",$A4,"_",$D4))</f>
        <v/>
      </c>
    </row>
    <row r="5">
      <c r="A5" s="2" t="inlineStr"/>
      <c r="B5" s="2" t="inlineStr"/>
      <c r="C5" s="2" t="inlineStr"/>
      <c r="D5" s="2" t="inlineStr"/>
      <c r="E5" s="2" t="inlineStr"/>
      <c r="F5" s="2" t="inlineStr"/>
      <c r="G5" s="2" t="inlineStr"/>
      <c r="H5" s="2" t="inlineStr"/>
      <c r="I5" s="2" t="inlineStr"/>
      <c r="J5" s="2">
        <f>IF($C5="","",SUM($F5:$I5))</f>
        <v/>
      </c>
      <c r="K5" s="2" t="inlineStr"/>
      <c r="L5" s="2">
        <f>IF($C5="","",CONCATENATE(TEXT($C5,"yyyy-mm-dd"),"_",$A5,"_",$D5))</f>
        <v/>
      </c>
    </row>
    <row r="6">
      <c r="A6" s="2" t="inlineStr"/>
      <c r="B6" s="2" t="inlineStr"/>
      <c r="C6" s="2" t="inlineStr"/>
      <c r="D6" s="2" t="inlineStr"/>
      <c r="E6" s="2" t="inlineStr"/>
      <c r="F6" s="2" t="inlineStr"/>
      <c r="G6" s="2" t="inlineStr"/>
      <c r="H6" s="2" t="inlineStr"/>
      <c r="I6" s="2" t="inlineStr"/>
      <c r="J6" s="2">
        <f>IF($C6="","",SUM($F6:$I6))</f>
        <v/>
      </c>
      <c r="K6" s="2" t="inlineStr"/>
      <c r="L6" s="2">
        <f>IF($C6="","",CONCATENATE(TEXT($C6,"yyyy-mm-dd"),"_",$A6,"_",$D6))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6" customWidth="1" min="2" max="2"/>
    <col width="26" customWidth="1" min="3" max="3"/>
    <col width="14" customWidth="1" min="4" max="4"/>
    <col width="30" customWidth="1" min="5" max="5"/>
    <col width="22" customWidth="1" min="6" max="6"/>
  </cols>
  <sheetData>
    <row r="1">
      <c r="A1" s="1" t="inlineStr">
        <is>
          <t>傭車先</t>
        </is>
      </c>
      <c r="B1" s="1" t="inlineStr">
        <is>
          <t>実績合計（SUMIFS）</t>
        </is>
      </c>
      <c r="C1" s="1" t="inlineStr">
        <is>
          <t>請求合計（SUMIFS）</t>
        </is>
      </c>
      <c r="D1" s="1" t="inlineStr">
        <is>
          <t>差額</t>
        </is>
      </c>
      <c r="E1" s="1" t="inlineStr">
        <is>
          <t>請求書原本の合計（税抜・手入力）</t>
        </is>
      </c>
      <c r="F1" s="1" t="inlineStr">
        <is>
          <t>3者一致判定</t>
        </is>
      </c>
    </row>
    <row r="2">
      <c r="A2" s="2" t="inlineStr">
        <is>
          <t>今宿トランスポート</t>
        </is>
      </c>
      <c r="B2" s="2">
        <f>SUMIFS(実績!$L$2:$L$100,実績!$B$2:$B$100,$A2)</f>
        <v/>
      </c>
      <c r="C2" s="2">
        <f>SUMIFS(請求明細!$J$2:$J$100,請求明細!$A$2:$A$100,$A2)</f>
        <v/>
      </c>
      <c r="D2" s="2">
        <f>C2-B2</f>
        <v/>
      </c>
      <c r="E2" s="2" t="inlineStr"/>
      <c r="F2" s="2">
        <f>IF($E2="","原本合計を入力",IF(AND($B2=$C2,$C2=$E2),"一致","要確認"))</f>
        <v/>
      </c>
    </row>
    <row r="3">
      <c r="A3" s="2" t="inlineStr"/>
      <c r="B3" s="2">
        <f>SUMIFS(実績!$L$2:$L$100,実績!$B$2:$B$100,$A3)</f>
        <v/>
      </c>
      <c r="C3" s="2">
        <f>SUMIFS(請求明細!$J$2:$J$100,請求明細!$A$2:$A$100,$A3)</f>
        <v/>
      </c>
      <c r="D3" s="2">
        <f>C3-B3</f>
        <v/>
      </c>
      <c r="E3" s="2" t="inlineStr"/>
      <c r="F3" s="2">
        <f>IF($E3="","原本合計を入力",IF(AND($B3=$C3,$C3=$E3),"一致","要確認"))</f>
        <v/>
      </c>
    </row>
    <row r="4">
      <c r="A4" s="2" t="inlineStr"/>
      <c r="B4" s="2" t="inlineStr"/>
      <c r="C4" s="2" t="inlineStr"/>
      <c r="D4" s="2" t="inlineStr"/>
      <c r="E4" s="2" t="inlineStr"/>
      <c r="F4" s="2" t="inlineStr"/>
    </row>
    <row r="5">
      <c r="A5" s="2" t="inlineStr">
        <is>
          <t>※AIの合計・関数の合計・請求書原本の合計の3つが一致して初めて支払データを作ります。1円でも合わない月は原因を突き止めるまで進めません。</t>
        </is>
      </c>
      <c r="B5" s="2" t="inlineStr"/>
      <c r="C5" s="2" t="inlineStr"/>
      <c r="D5" s="2" t="inlineStr"/>
      <c r="E5" s="2" t="inlineStr"/>
      <c r="F5" s="2" t="inlineStr"/>
    </row>
    <row r="6">
      <c r="A6" s="2" t="inlineStr">
        <is>
          <t>※毎月3行を抜き取り、請求書の原本と照合した記録を下に残します（日付・担当者・照合結果）。</t>
        </is>
      </c>
      <c r="B6" s="2" t="inlineStr"/>
      <c r="C6" s="2" t="inlineStr"/>
      <c r="D6" s="2" t="inlineStr"/>
      <c r="E6" s="2" t="inlineStr"/>
      <c r="F6" s="2" t="inlineStr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0" customWidth="1" min="2" max="2"/>
    <col width="22" customWidth="1" min="3" max="3"/>
    <col width="14" customWidth="1" min="4" max="4"/>
  </cols>
  <sheetData>
    <row r="1">
      <c r="A1" s="1" t="inlineStr">
        <is>
          <t>正式表記</t>
        </is>
      </c>
      <c r="B1" s="1" t="inlineStr">
        <is>
          <t>ゆれ表記</t>
        </is>
      </c>
      <c r="C1" s="1" t="inlineStr">
        <is>
          <t>傭車先</t>
        </is>
      </c>
      <c r="D1" s="1" t="inlineStr">
        <is>
          <t>登録日</t>
        </is>
      </c>
    </row>
    <row r="2">
      <c r="A2" s="2" t="inlineStr">
        <is>
          <t>阪名1便</t>
        </is>
      </c>
      <c r="B2" s="2" t="inlineStr">
        <is>
          <t>阪名一便</t>
        </is>
      </c>
      <c r="C2" s="2" t="inlineStr">
        <is>
          <t>今宿トランスポート</t>
        </is>
      </c>
      <c r="D2" s="2" t="inlineStr">
        <is>
          <t>2026-06-30</t>
        </is>
      </c>
    </row>
    <row r="3">
      <c r="A3" s="2" t="inlineStr">
        <is>
          <t>京滋便</t>
        </is>
      </c>
      <c r="B3" s="2" t="inlineStr">
        <is>
          <t>京都滋賀便</t>
        </is>
      </c>
      <c r="C3" s="2" t="inlineStr">
        <is>
          <t>今宿トランスポート</t>
        </is>
      </c>
      <c r="D3" s="2" t="inlineStr">
        <is>
          <t>2026-06-30</t>
        </is>
      </c>
    </row>
    <row r="4">
      <c r="A4" s="2" t="inlineStr">
        <is>
          <t>和歌山便</t>
        </is>
      </c>
      <c r="B4" s="2" t="inlineStr">
        <is>
          <t>和歌山1便</t>
        </is>
      </c>
      <c r="C4" s="2" t="inlineStr">
        <is>
          <t>今宿トランスポート</t>
        </is>
      </c>
      <c r="D4" s="2" t="inlineStr">
        <is>
          <t>2026-07-02</t>
        </is>
      </c>
    </row>
    <row r="5">
      <c r="A5" s="2" t="inlineStr">
        <is>
          <t>東大阪→一宮</t>
        </is>
      </c>
      <c r="B5" s="2" t="inlineStr">
        <is>
          <t>東大阪〜一宮</t>
        </is>
      </c>
      <c r="C5" s="2" t="inlineStr">
        <is>
          <t>今宿トランスポート</t>
        </is>
      </c>
      <c r="D5" s="2" t="inlineStr">
        <is>
          <t>2026-07-02</t>
        </is>
      </c>
    </row>
    <row r="6">
      <c r="A6" s="2" t="inlineStr">
        <is>
          <t>東大阪→岐阜</t>
        </is>
      </c>
      <c r="B6" s="2" t="inlineStr">
        <is>
          <t>東大阪／岐阜</t>
        </is>
      </c>
      <c r="C6" s="2" t="inlineStr">
        <is>
          <t>今宿トランスポート</t>
        </is>
      </c>
      <c r="D6" s="2" t="inlineStr">
        <is>
          <t>2026-07-03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2026-07-26T00:17:47Z</dcterms:created>
  <dcterms:modified xmlns:dcterms="http://purl.org/dc/terms/" xmlns:xsi="http://www.w3.org/2001/XMLSchema-instance" xsi:type="dcterms:W3CDTF">2026-07-26T00:17:47Z</dcterms:modified>
</cp:coreProperties>
</file>